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<sst xmlns="http://schemas.openxmlformats.org/spreadsheetml/2006/main" count="134" uniqueCount="84">
  <si>
    <t>стандарт</t>
  </si>
  <si>
    <t>премиум</t>
  </si>
  <si>
    <t>РСМ 081.27</t>
  </si>
  <si>
    <t>Итого:</t>
  </si>
  <si>
    <r>
      <t xml:space="preserve">Ширина захвата  </t>
    </r>
    <r>
      <rPr>
        <b/>
        <sz val="10"/>
        <rFont val="Arial Cyr"/>
        <family val="2"/>
      </rPr>
      <t>7м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</si>
  <si>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</si>
  <si>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</si>
  <si>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5мм</t>
    </r>
  </si>
  <si>
    <r>
      <t xml:space="preserve">Привод ножа </t>
    </r>
    <r>
      <rPr>
        <b/>
        <sz val="10"/>
        <rFont val="Arial Cyr"/>
        <family val="2"/>
      </rPr>
      <t>МКШ</t>
    </r>
  </si>
  <si>
    <t>Укажите курс ЕВРО</t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</si>
  <si>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</si>
  <si>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Тел. 8905-383-12-00 факс 8452-744-083 e-mail: 744083@mail.ru</t>
  </si>
  <si>
    <t>Цены действительны до 01.10.2016г.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</si>
  <si>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</si>
  <si>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</si>
  <si>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</si>
  <si>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</si>
  <si>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</si>
  <si>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</si>
  <si>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</si>
  <si>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</si>
  <si>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</si>
  <si>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</si>
  <si>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</si>
  <si>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</si>
  <si>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081.27.00.000</t>
  </si>
  <si>
    <t>Консоль  жатки РСМ-081.27 в сборе</t>
  </si>
  <si>
    <t>шт.</t>
  </si>
  <si>
    <t>2</t>
  </si>
  <si>
    <t>12782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</si>
  <si>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210 </t>
    </r>
  </si>
  <si>
    <t>3</t>
  </si>
  <si>
    <t>15150-02</t>
  </si>
  <si>
    <t>Полоса 6мм</t>
  </si>
  <si>
    <t>4</t>
  </si>
  <si>
    <t>Полоса 1*30*255</t>
  </si>
  <si>
    <t>5</t>
  </si>
  <si>
    <t>TEXACO минеральная смазка MULTIFAK EP 2-0,4 KG</t>
  </si>
  <si>
    <t>6</t>
  </si>
  <si>
    <t>Болт М10х35 ГОСТ 7805-70/7798-70 (кл.пр.5.8)</t>
  </si>
  <si>
    <t>7</t>
  </si>
  <si>
    <t>Гайка М10 ГОСТ  5915-70  (кл.пр.6)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</si>
  <si>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</si>
  <si>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</si>
  <si>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</si>
  <si>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</si>
  <si>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</si>
  <si>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</si>
  <si>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</si>
  <si>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</si>
  <si>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</si>
  <si>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</si>
  <si>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</si>
  <si>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</si>
  <si>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</si>
  <si>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10961.03</t>
  </si>
  <si>
    <t>Сегмент Про-Кат с грубой насечкой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</si>
  <si>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</si>
  <si>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</si>
  <si>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</si>
  <si>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</si>
  <si>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</si>
  <si>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</si>
  <si>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8</t>
  </si>
  <si>
    <t>10067</t>
  </si>
  <si>
    <t>Болт М6*18 для соединительной пластины ножа жатки</t>
  </si>
  <si>
    <t>9</t>
  </si>
  <si>
    <t>10072</t>
  </si>
  <si>
    <t>Болт М6*28 для планок головки ножа  жатки</t>
  </si>
  <si>
    <t>10</t>
  </si>
  <si>
    <t>10931</t>
  </si>
  <si>
    <t>Болт зубчатый М6*16 для крепления сегментов</t>
  </si>
  <si>
    <t>11</t>
  </si>
  <si>
    <t>13961</t>
  </si>
  <si>
    <t>Гайка с фланцем крепления сегментов</t>
  </si>
  <si>
    <t>12</t>
  </si>
  <si>
    <t xml:space="preserve">03266.01 </t>
  </si>
  <si>
    <t>Головка ножа РСМ 081.27 стк</t>
  </si>
  <si>
    <t>13</t>
  </si>
  <si>
    <t>14686.01</t>
  </si>
  <si>
    <t>Смазочный ниппель 90</t>
  </si>
  <si>
    <t>14</t>
  </si>
  <si>
    <t>02908</t>
  </si>
  <si>
    <t>Привод ножа модульный,Pro-Drivе 85 МVvGKF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</si>
</sst>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_-* #,##0.00&quot;р.&quot;_-;\-* #,##0.00&quot;р.&quot;_-;_-* \-??&quot;р.&quot;_-;_-@_-"/>
    <numFmt numFmtId="167" formatCode="0%"/>
    <numFmt numFmtId="168" formatCode="0.0000"/>
    <numFmt numFmtId="169" formatCode="@"/>
    <numFmt numFmtId="170" formatCode="#,##0.00"/>
    <numFmt numFmtId="171" formatCode="0.00"/>
    <numFmt numFmtId="172" formatCode="#,##0.000"/>
    <numFmt numFmtId="173" formatCode="0.000"/>
  </numFmts>
  <fonts count="2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sz val="11"/>
      <name val="Calibri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8.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17" applyFont="1" applyFill="1" applyBorder="1" applyAlignment="1" applyProtection="1">
      <alignment horizontal="center" vertical="center" wrapText="1"/>
      <protection/>
    </xf>
    <xf numFmtId="164" fontId="7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8" fontId="5" fillId="0" borderId="0" xfId="19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center" wrapText="1"/>
    </xf>
    <xf numFmtId="164" fontId="11" fillId="0" borderId="0" xfId="20" applyNumberFormat="1" applyFont="1" applyFill="1" applyBorder="1" applyAlignment="1" applyProtection="1">
      <alignment horizontal="left" vertical="center"/>
      <protection/>
    </xf>
    <xf numFmtId="164" fontId="13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14" fillId="0" borderId="0" xfId="0" applyFont="1" applyBorder="1" applyAlignment="1">
      <alignment vertical="center"/>
    </xf>
    <xf numFmtId="164" fontId="15" fillId="0" borderId="0" xfId="0" applyFont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 wrapText="1"/>
    </xf>
    <xf numFmtId="167" fontId="17" fillId="0" borderId="4" xfId="0" applyNumberFormat="1" applyFont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70" fontId="0" fillId="0" borderId="2" xfId="0" applyNumberFormat="1" applyFont="1" applyBorder="1" applyAlignment="1">
      <alignment horizontal="right"/>
    </xf>
    <xf numFmtId="170" fontId="0" fillId="4" borderId="2" xfId="0" applyNumberFormat="1" applyFont="1" applyFill="1" applyBorder="1" applyAlignment="1">
      <alignment horizontal="right"/>
    </xf>
    <xf numFmtId="170" fontId="18" fillId="0" borderId="2" xfId="0" applyNumberFormat="1" applyFont="1" applyBorder="1" applyAlignment="1">
      <alignment horizontal="right" vertical="center" wrapText="1"/>
    </xf>
    <xf numFmtId="170" fontId="0" fillId="4" borderId="2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 horizontal="center" vertical="top" wrapText="1"/>
    </xf>
    <xf numFmtId="169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 wrapText="1"/>
    </xf>
    <xf numFmtId="171" fontId="0" fillId="0" borderId="2" xfId="0" applyNumberForma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right" vertical="center" wrapText="1"/>
    </xf>
    <xf numFmtId="170" fontId="4" fillId="4" borderId="2" xfId="0" applyNumberFormat="1" applyFont="1" applyFill="1" applyBorder="1" applyAlignment="1">
      <alignment horizontal="right" vertical="center" wrapText="1"/>
    </xf>
    <xf numFmtId="170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64" fontId="14" fillId="0" borderId="9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left" vertical="center" wrapText="1"/>
    </xf>
    <xf numFmtId="172" fontId="0" fillId="4" borderId="4" xfId="0" applyNumberFormat="1" applyFont="1" applyFill="1" applyBorder="1" applyAlignment="1">
      <alignment horizontal="right" vertical="center" wrapText="1"/>
    </xf>
    <xf numFmtId="172" fontId="18" fillId="0" borderId="2" xfId="0" applyNumberFormat="1" applyFont="1" applyBorder="1" applyAlignment="1">
      <alignment horizontal="right" vertical="center" wrapText="1"/>
    </xf>
    <xf numFmtId="172" fontId="0" fillId="4" borderId="9" xfId="0" applyNumberFormat="1" applyFont="1" applyFill="1" applyBorder="1" applyAlignment="1">
      <alignment horizontal="right" vertical="center" wrapText="1"/>
    </xf>
    <xf numFmtId="171" fontId="0" fillId="4" borderId="2" xfId="0" applyNumberFormat="1" applyFont="1" applyFill="1" applyBorder="1" applyAlignment="1">
      <alignment vertical="center" wrapText="1"/>
    </xf>
    <xf numFmtId="169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3" fontId="0" fillId="0" borderId="2" xfId="0" applyNumberFormat="1" applyBorder="1" applyAlignment="1">
      <alignment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horizontal="center" vertical="center" wrapText="1"/>
    </xf>
    <xf numFmtId="173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73" fontId="22" fillId="0" borderId="2" xfId="0" applyNumberFormat="1" applyFont="1" applyFill="1" applyBorder="1" applyAlignment="1">
      <alignment vertical="center"/>
    </xf>
    <xf numFmtId="164" fontId="23" fillId="0" borderId="2" xfId="0" applyFont="1" applyFill="1" applyBorder="1" applyAlignment="1">
      <alignment horizontal="center" vertical="center"/>
    </xf>
    <xf numFmtId="172" fontId="4" fillId="0" borderId="6" xfId="0" applyNumberFormat="1" applyFont="1" applyBorder="1" applyAlignment="1">
      <alignment horizontal="right" vertical="center" wrapText="1"/>
    </xf>
    <xf numFmtId="172" fontId="4" fillId="4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19050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01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4.00390625" style="1" customWidth="1"/>
    <col min="2" max="2" width="14.125" style="1" customWidth="1"/>
    <col min="3" max="3" width="38.125" style="1" customWidth="1"/>
    <col min="4" max="4" width="6.625" style="1" customWidth="1"/>
    <col min="5" max="5" width="5.875" style="1" customWidth="1"/>
    <col min="6" max="6" width="8.875" style="1" customWidth="1"/>
    <col min="7" max="7" width="9.125" style="1" customWidth="1"/>
    <col min="8" max="8" width="10.375" style="1" customWidth="1"/>
    <col min="9" max="9" width="11.125" style="1" customWidth="1"/>
    <col min="10" max="10" width="11.75390625" style="2" customWidth="1"/>
    <col min="11" max="11" width="11.25390625" style="1" customWidth="1"/>
    <col min="12" max="12" width="10.875" style="1" customWidth="1"/>
    <col min="13" max="13" width="11.25390625" style="1" customWidth="1"/>
    <col min="14" max="14" width="7.125" style="1" customWidth="1"/>
    <col min="15" max="16384" width="9.125" style="1" customWidth="1"/>
  </cols>
  <sheetData>
    <row r="1" spans="1:11" ht="12.75" customHeight="1">
      <c r="A1" s="3"/>
      <c r="B1" s="4"/>
      <c r="C1" s="5"/>
      <c r="D1" s="6"/>
      <c r="E1" s="6"/>
      <c r="F1" s="6"/>
      <c r="G1" s="6"/>
      <c r="H1" s="7" t="s">
        <v>0</v>
      </c>
      <c r="I1" s="7"/>
      <c r="J1" s="8" t="s">
        <v>1</v>
      </c>
      <c r="K1" s="8"/>
    </row>
    <row r="2" spans="3:11" ht="20.25" customHeight="1">
      <c r="C2" s="9" t="s">
        <v>2</v>
      </c>
      <c r="D2" s="10"/>
      <c r="E2" s="10"/>
      <c r="F2" s="11" t="s">
        <v>3</v>
      </c>
      <c r="G2" s="11"/>
      <c r="H2" s="12">
        <f>I24+K48</f>
        <v>12529.83</v>
      </c>
      <c r="I2" s="12"/>
      <c r="J2" s="13">
        <f>H2+K30+K31</f>
        <v>12529.83</v>
      </c>
      <c r="K2" s="13"/>
    </row>
    <row r="3" spans="3:11" ht="13.5" customHeight="1">
      <c r="C3" s="1" t="s">
        <v>4</v>
      </c>
      <c r="D3" s="14"/>
      <c r="F3" s="15" t="s">
        <v>5</v>
      </c>
      <c r="G3" s="15"/>
      <c r="H3" s="16">
        <v>0.15</v>
      </c>
      <c r="I3" s="16"/>
      <c r="J3" s="17" t="s">
        <v>6</v>
      </c>
      <c r="K3" s="17"/>
    </row>
    <row r="4" spans="3:16" ht="13.5" customHeight="1">
      <c r="C4" s="1" t="s">
        <v>7</v>
      </c>
      <c r="D4" s="14"/>
      <c r="F4" s="15"/>
      <c r="G4" s="15"/>
      <c r="H4" s="16"/>
      <c r="I4" s="16"/>
      <c r="J4" s="17"/>
      <c r="K4" s="17"/>
      <c r="L4" s="14"/>
      <c r="M4" s="14"/>
      <c r="N4" s="18"/>
      <c r="O4" s="14"/>
      <c r="P4" s="14"/>
    </row>
    <row r="5" spans="3:16" ht="13.5" customHeight="1">
      <c r="C5" s="19" t="s">
        <v>8</v>
      </c>
      <c r="D5" s="14"/>
      <c r="F5" s="15" t="s">
        <v>9</v>
      </c>
      <c r="G5" s="15"/>
      <c r="H5" s="20">
        <v>0</v>
      </c>
      <c r="I5" s="20"/>
      <c r="J5" s="17"/>
      <c r="K5" s="17"/>
      <c r="L5" s="14"/>
      <c r="M5" s="14"/>
      <c r="N5" s="14"/>
      <c r="O5" s="14"/>
      <c r="P5" s="14"/>
    </row>
    <row r="6" spans="1:16" ht="13.5" customHeight="1">
      <c r="A6" s="21"/>
      <c r="B6" s="21"/>
      <c r="C6" s="22" t="s">
        <v>10</v>
      </c>
      <c r="D6" s="23"/>
      <c r="E6" s="23"/>
      <c r="F6" s="15"/>
      <c r="G6" s="15"/>
      <c r="H6" s="20"/>
      <c r="I6" s="20"/>
      <c r="K6" s="24"/>
      <c r="L6" s="14"/>
      <c r="M6" s="14"/>
      <c r="N6" s="14"/>
      <c r="O6" s="14"/>
      <c r="P6" s="14"/>
    </row>
    <row r="7" spans="1:16" ht="13.5" customHeight="1">
      <c r="A7" s="21"/>
      <c r="B7" s="21"/>
      <c r="C7" s="22"/>
      <c r="D7" s="23"/>
      <c r="E7" s="23"/>
      <c r="F7" s="25"/>
      <c r="G7" s="25"/>
      <c r="H7" s="20"/>
      <c r="I7" s="20"/>
      <c r="K7" s="24"/>
      <c r="L7" s="14"/>
      <c r="M7" s="14"/>
      <c r="N7" s="14"/>
      <c r="O7" s="14"/>
      <c r="P7" s="14"/>
    </row>
    <row r="8" spans="1:16" ht="13.5" customHeight="1">
      <c r="A8" s="21"/>
      <c r="B8" s="26" t="s">
        <v>11</v>
      </c>
      <c r="C8" s="26"/>
      <c r="D8" s="26"/>
      <c r="E8" s="23"/>
      <c r="F8" s="25"/>
      <c r="G8" s="25"/>
      <c r="H8" s="20"/>
      <c r="I8" s="20"/>
      <c r="K8" s="24"/>
      <c r="L8" s="14"/>
      <c r="M8" s="14"/>
      <c r="N8" s="14"/>
      <c r="O8" s="14"/>
      <c r="P8" s="14"/>
    </row>
    <row r="9" spans="1:16" ht="13.5" customHeight="1">
      <c r="A9" s="21"/>
      <c r="B9" s="21"/>
      <c r="C9" s="22"/>
      <c r="D9" s="23"/>
      <c r="E9" s="23"/>
      <c r="F9" s="25"/>
      <c r="G9" s="25"/>
      <c r="H9" s="20"/>
      <c r="I9" s="20"/>
      <c r="K9" s="24"/>
      <c r="L9" s="14"/>
      <c r="M9" s="14"/>
      <c r="N9" s="14"/>
      <c r="O9" s="14"/>
      <c r="P9" s="14"/>
    </row>
    <row r="10" spans="1:16" ht="13.5" customHeight="1">
      <c r="A10" s="27" t="s">
        <v>12</v>
      </c>
      <c r="B10" s="21"/>
      <c r="C10" s="28"/>
      <c r="D10" s="29"/>
      <c r="E10" s="29"/>
      <c r="K10" s="24"/>
      <c r="L10" s="14"/>
      <c r="M10" s="14"/>
      <c r="N10" s="14"/>
      <c r="O10" s="14"/>
      <c r="P10" s="14"/>
    </row>
    <row r="11" spans="1:10" ht="12.75">
      <c r="A11" s="30" t="s">
        <v>13</v>
      </c>
      <c r="E11" s="31"/>
      <c r="F11" s="31"/>
      <c r="G11" s="31"/>
      <c r="H11" s="31"/>
      <c r="I11" s="31"/>
      <c r="J11" s="32"/>
    </row>
    <row r="12" spans="1:10" ht="15" customHeight="1">
      <c r="A12" s="33" t="s">
        <v>14</v>
      </c>
      <c r="B12" s="34" t="s">
        <v>15</v>
      </c>
      <c r="C12" s="34" t="s">
        <v>16</v>
      </c>
      <c r="D12" s="34" t="s">
        <v>17</v>
      </c>
      <c r="E12" s="34" t="s">
        <v>18</v>
      </c>
      <c r="F12" s="33" t="s">
        <v>19</v>
      </c>
      <c r="G12" s="33"/>
      <c r="H12" s="33" t="s">
        <v>20</v>
      </c>
      <c r="I12" s="33"/>
      <c r="J12" s="35"/>
    </row>
    <row r="13" spans="1:10" ht="12.75">
      <c r="A13" s="33"/>
      <c r="B13" s="34"/>
      <c r="C13" s="34"/>
      <c r="D13" s="34"/>
      <c r="E13" s="34"/>
      <c r="F13" s="36" t="s">
        <v>21</v>
      </c>
      <c r="G13" s="37" t="s">
        <v>22</v>
      </c>
      <c r="H13" s="36" t="s">
        <v>21</v>
      </c>
      <c r="I13" s="37" t="s">
        <v>22</v>
      </c>
      <c r="J13" s="38"/>
    </row>
    <row r="14" spans="1:10" ht="12.75">
      <c r="A14" s="33"/>
      <c r="B14" s="34"/>
      <c r="C14" s="34"/>
      <c r="D14" s="34"/>
      <c r="E14" s="34"/>
      <c r="F14" s="39"/>
      <c r="G14" s="40" t="s">
        <v>23</v>
      </c>
      <c r="H14" s="41">
        <f>H3</f>
        <v>0.15</v>
      </c>
      <c r="I14" s="40" t="s">
        <v>23</v>
      </c>
      <c r="J14" s="42"/>
    </row>
    <row r="15" spans="1:13" s="19" customFormat="1" ht="13.5" customHeight="1">
      <c r="A15" s="43" t="s">
        <v>24</v>
      </c>
      <c r="B15" s="43" t="s">
        <v>25</v>
      </c>
      <c r="C15" s="44" t="s">
        <v>26</v>
      </c>
      <c r="D15" s="45" t="s">
        <v>27</v>
      </c>
      <c r="E15" s="45">
        <v>1</v>
      </c>
      <c r="F15" s="46">
        <v>5074.17</v>
      </c>
      <c r="G15" s="47">
        <f>F15*E15</f>
        <v>5074.17</v>
      </c>
      <c r="H15" s="48">
        <f>F15-F15*H$14</f>
        <v>4313.04</v>
      </c>
      <c r="I15" s="49">
        <f>H15*E15</f>
        <v>4313.04</v>
      </c>
      <c r="J15" s="50"/>
      <c r="L15" s="1"/>
      <c r="M15" s="1"/>
    </row>
    <row r="16" spans="1:9" s="52" customFormat="1" ht="13.5" customHeight="1">
      <c r="A16" s="43" t="s">
        <v>28</v>
      </c>
      <c r="B16" s="43" t="s">
        <v>29</v>
      </c>
      <c r="C16" s="44" t="s">
        <v>30</v>
      </c>
      <c r="D16" s="51" t="s">
        <v>27</v>
      </c>
      <c r="E16" s="51">
        <v>1</v>
      </c>
      <c r="F16" s="46">
        <v>2136.48</v>
      </c>
      <c r="G16" s="47">
        <f>F16*E16</f>
        <v>2136.48</v>
      </c>
      <c r="H16" s="48">
        <f>F16-F16*H$14</f>
        <v>1816.01</v>
      </c>
      <c r="I16" s="49">
        <f>H16*E16</f>
        <v>1816.01</v>
      </c>
    </row>
    <row r="17" spans="1:9" s="52" customFormat="1" ht="13.5" customHeight="1">
      <c r="A17" s="43" t="s">
        <v>31</v>
      </c>
      <c r="B17" s="43" t="s">
        <v>32</v>
      </c>
      <c r="C17" s="44" t="s">
        <v>33</v>
      </c>
      <c r="D17" s="45" t="s">
        <v>27</v>
      </c>
      <c r="E17" s="45">
        <v>23</v>
      </c>
      <c r="F17" s="46">
        <v>79.06</v>
      </c>
      <c r="G17" s="47">
        <f>F17*E17</f>
        <v>1818.38</v>
      </c>
      <c r="H17" s="48">
        <f>F17-F17*H$14</f>
        <v>67.2</v>
      </c>
      <c r="I17" s="49">
        <f>H17*E17</f>
        <v>1545.6000000000001</v>
      </c>
    </row>
    <row r="18" spans="1:9" s="52" customFormat="1" ht="13.5" customHeight="1">
      <c r="A18" s="43" t="s">
        <v>34</v>
      </c>
      <c r="B18" s="43"/>
      <c r="C18" s="53" t="s">
        <v>35</v>
      </c>
      <c r="D18" s="45" t="s">
        <v>27</v>
      </c>
      <c r="E18" s="45">
        <v>23</v>
      </c>
      <c r="F18" s="46">
        <v>43.42</v>
      </c>
      <c r="G18" s="47">
        <f>F18*E18</f>
        <v>998.6600000000001</v>
      </c>
      <c r="H18" s="48">
        <f>F18-F18*H$14</f>
        <v>36.91</v>
      </c>
      <c r="I18" s="49">
        <f>H18*E18</f>
        <v>848.93</v>
      </c>
    </row>
    <row r="19" spans="1:9" s="52" customFormat="1" ht="13.5" customHeight="1">
      <c r="A19" s="43" t="s">
        <v>36</v>
      </c>
      <c r="B19" s="43"/>
      <c r="C19" s="53" t="s">
        <v>37</v>
      </c>
      <c r="D19" s="45" t="s">
        <v>27</v>
      </c>
      <c r="E19" s="45">
        <v>1</v>
      </c>
      <c r="F19" s="46">
        <v>194.92</v>
      </c>
      <c r="G19" s="47">
        <f>F19*E19</f>
        <v>194.92</v>
      </c>
      <c r="H19" s="48">
        <f>F19</f>
        <v>194.92</v>
      </c>
      <c r="I19" s="49">
        <f>H19*E19</f>
        <v>194.92</v>
      </c>
    </row>
    <row r="20" spans="1:9" s="52" customFormat="1" ht="13.5" customHeight="1">
      <c r="A20" s="43" t="s">
        <v>38</v>
      </c>
      <c r="B20" s="43"/>
      <c r="C20" s="53" t="s">
        <v>39</v>
      </c>
      <c r="D20" s="54" t="s">
        <v>27</v>
      </c>
      <c r="E20" s="45">
        <v>95</v>
      </c>
      <c r="F20" s="46">
        <v>12</v>
      </c>
      <c r="G20" s="47">
        <f>F20*E20</f>
        <v>1140</v>
      </c>
      <c r="H20" s="48">
        <f>F20</f>
        <v>12</v>
      </c>
      <c r="I20" s="49">
        <f>H20*E20</f>
        <v>1140</v>
      </c>
    </row>
    <row r="21" spans="1:10" s="19" customFormat="1" ht="13.5" customHeight="1">
      <c r="A21" s="43" t="s">
        <v>40</v>
      </c>
      <c r="B21" s="55"/>
      <c r="C21" s="56" t="s">
        <v>41</v>
      </c>
      <c r="D21" s="54" t="s">
        <v>27</v>
      </c>
      <c r="E21" s="57">
        <v>95</v>
      </c>
      <c r="F21" s="58">
        <v>8</v>
      </c>
      <c r="G21" s="47">
        <f>F21*E21</f>
        <v>760</v>
      </c>
      <c r="H21" s="48">
        <f>F21</f>
        <v>8</v>
      </c>
      <c r="I21" s="49">
        <f>H21*E21</f>
        <v>760</v>
      </c>
      <c r="J21" s="50"/>
    </row>
    <row r="22" spans="1:10" s="19" customFormat="1" ht="13.5" customHeight="1">
      <c r="A22" s="59"/>
      <c r="B22" s="59"/>
      <c r="C22" s="60" t="s">
        <v>3</v>
      </c>
      <c r="D22" s="61"/>
      <c r="E22" s="62"/>
      <c r="F22" s="63"/>
      <c r="G22" s="64">
        <f>SUM(G15:G21)</f>
        <v>12122.61</v>
      </c>
      <c r="H22" s="65"/>
      <c r="I22" s="64">
        <f>SUM(I15:I21)</f>
        <v>10618.5</v>
      </c>
      <c r="J22" s="50"/>
    </row>
    <row r="23" spans="1:10" s="19" customFormat="1" ht="13.5" customHeight="1">
      <c r="A23" s="59"/>
      <c r="B23" s="59"/>
      <c r="C23" s="66" t="s">
        <v>42</v>
      </c>
      <c r="D23" s="67"/>
      <c r="E23" s="68"/>
      <c r="F23" s="69"/>
      <c r="G23" s="64">
        <f>G22*18%</f>
        <v>2182.07</v>
      </c>
      <c r="H23" s="65"/>
      <c r="I23" s="64">
        <f>I22*18%</f>
        <v>1911.33</v>
      </c>
      <c r="J23" s="70"/>
    </row>
    <row r="24" spans="1:10" s="19" customFormat="1" ht="13.5" customHeight="1">
      <c r="A24" s="59"/>
      <c r="B24" s="59"/>
      <c r="C24" s="66" t="s">
        <v>43</v>
      </c>
      <c r="D24" s="67"/>
      <c r="E24" s="67"/>
      <c r="F24" s="69"/>
      <c r="G24" s="64">
        <f>G23+G22</f>
        <v>14304.68</v>
      </c>
      <c r="H24" s="65"/>
      <c r="I24" s="64">
        <f>I23+I22</f>
        <v>12529.83</v>
      </c>
      <c r="J24" s="70"/>
    </row>
    <row r="25" spans="1:10" s="19" customFormat="1" ht="13.5" customHeight="1">
      <c r="A25" s="59"/>
      <c r="B25" s="59"/>
      <c r="C25" s="71"/>
      <c r="D25" s="71"/>
      <c r="E25" s="71"/>
      <c r="F25" s="72"/>
      <c r="G25" s="70"/>
      <c r="H25" s="70"/>
      <c r="I25" s="70"/>
      <c r="J25" s="70"/>
    </row>
    <row r="26" spans="1:10" s="19" customFormat="1" ht="13.5" customHeight="1">
      <c r="A26" s="73" t="s">
        <v>44</v>
      </c>
      <c r="B26" s="59"/>
      <c r="C26" s="74"/>
      <c r="D26" s="1"/>
      <c r="E26" s="31"/>
      <c r="F26" s="31"/>
      <c r="G26" s="31"/>
      <c r="H26" s="31"/>
      <c r="I26" s="31"/>
      <c r="J26" s="70"/>
    </row>
    <row r="27" spans="1:13" ht="12.75" customHeight="1">
      <c r="A27" s="33" t="s">
        <v>14</v>
      </c>
      <c r="B27" s="34" t="s">
        <v>15</v>
      </c>
      <c r="C27" s="34" t="s">
        <v>16</v>
      </c>
      <c r="D27" s="34" t="s">
        <v>17</v>
      </c>
      <c r="E27" s="34" t="s">
        <v>18</v>
      </c>
      <c r="F27" s="33" t="s">
        <v>19</v>
      </c>
      <c r="G27" s="33"/>
      <c r="H27" s="33" t="s">
        <v>20</v>
      </c>
      <c r="I27" s="33"/>
      <c r="J27" s="32"/>
      <c r="K27" s="33" t="s">
        <v>20</v>
      </c>
      <c r="L27" s="19"/>
      <c r="M27" s="19"/>
    </row>
    <row r="28" spans="1:13" ht="13.5" customHeight="1">
      <c r="A28" s="33"/>
      <c r="B28" s="34"/>
      <c r="C28" s="34"/>
      <c r="D28" s="34"/>
      <c r="E28" s="34"/>
      <c r="F28" s="36" t="s">
        <v>21</v>
      </c>
      <c r="G28" s="37" t="s">
        <v>22</v>
      </c>
      <c r="H28" s="36" t="s">
        <v>21</v>
      </c>
      <c r="I28" s="37" t="s">
        <v>22</v>
      </c>
      <c r="J28" s="35"/>
      <c r="K28" s="37" t="s">
        <v>22</v>
      </c>
      <c r="L28" s="19"/>
      <c r="M28" s="19"/>
    </row>
    <row r="29" spans="1:13" ht="12.75" customHeight="1">
      <c r="A29" s="33"/>
      <c r="B29" s="34"/>
      <c r="C29" s="34"/>
      <c r="D29" s="34"/>
      <c r="E29" s="34"/>
      <c r="F29" s="39"/>
      <c r="G29" s="40" t="s">
        <v>45</v>
      </c>
      <c r="H29" s="41">
        <f>H3</f>
        <v>0.15</v>
      </c>
      <c r="I29" s="40" t="s">
        <v>45</v>
      </c>
      <c r="J29" s="38"/>
      <c r="K29" s="40" t="s">
        <v>46</v>
      </c>
      <c r="L29" s="19"/>
      <c r="M29" s="19"/>
    </row>
    <row r="30" spans="1:13" ht="12.75" customHeight="1">
      <c r="A30" s="33"/>
      <c r="B30" s="34">
        <v>16330</v>
      </c>
      <c r="C30" s="75" t="s">
        <v>47</v>
      </c>
      <c r="D30" s="34" t="s">
        <v>27</v>
      </c>
      <c r="E30" s="34">
        <v>11</v>
      </c>
      <c r="F30" s="39">
        <v>8.87</v>
      </c>
      <c r="G30" s="76">
        <f>F30*E30</f>
        <v>97.57</v>
      </c>
      <c r="H30" s="77">
        <f>F30-F30*H$29</f>
        <v>7.54</v>
      </c>
      <c r="I30" s="78">
        <f>H30*E30</f>
        <v>82.94</v>
      </c>
      <c r="J30" s="42"/>
      <c r="K30" s="79">
        <f>I30*H$5</f>
        <v>0</v>
      </c>
      <c r="L30" s="19"/>
      <c r="M30" s="19"/>
    </row>
    <row r="31" spans="1:13" ht="12.75" customHeight="1">
      <c r="A31" s="33"/>
      <c r="B31" s="34">
        <v>15768</v>
      </c>
      <c r="C31" s="75" t="s">
        <v>48</v>
      </c>
      <c r="D31" s="34" t="s">
        <v>27</v>
      </c>
      <c r="E31" s="34">
        <v>11</v>
      </c>
      <c r="F31" s="39">
        <v>8.87</v>
      </c>
      <c r="G31" s="76">
        <f>F31*E31</f>
        <v>97.57</v>
      </c>
      <c r="H31" s="77">
        <f>F31-F31*H$29</f>
        <v>7.54</v>
      </c>
      <c r="I31" s="78">
        <f>H31*E31</f>
        <v>82.94</v>
      </c>
      <c r="J31" s="42"/>
      <c r="K31" s="79">
        <f>I31*H$5</f>
        <v>0</v>
      </c>
      <c r="L31" s="19"/>
      <c r="M31" s="19"/>
    </row>
    <row r="32" spans="1:13" ht="12.75">
      <c r="A32" s="55" t="s">
        <v>24</v>
      </c>
      <c r="B32" s="80" t="s">
        <v>49</v>
      </c>
      <c r="C32" s="81" t="s">
        <v>50</v>
      </c>
      <c r="D32" s="82" t="s">
        <v>27</v>
      </c>
      <c r="E32" s="82">
        <v>43</v>
      </c>
      <c r="F32" s="83">
        <v>9.19</v>
      </c>
      <c r="G32" s="84">
        <f>F32*E32</f>
        <v>395.16999999999996</v>
      </c>
      <c r="H32" s="77">
        <f>F32-F32*H$29</f>
        <v>7.812</v>
      </c>
      <c r="I32" s="84">
        <f>H32*E32</f>
        <v>335.916</v>
      </c>
      <c r="J32" s="42"/>
      <c r="K32" s="79">
        <f>I32*H$5</f>
        <v>0</v>
      </c>
      <c r="L32" s="19"/>
      <c r="M32" s="19"/>
    </row>
    <row r="33" spans="1:13" ht="24" customHeight="1">
      <c r="A33" s="55" t="s">
        <v>28</v>
      </c>
      <c r="B33" s="55" t="s">
        <v>51</v>
      </c>
      <c r="C33" s="85" t="s">
        <v>52</v>
      </c>
      <c r="D33" s="82" t="s">
        <v>27</v>
      </c>
      <c r="E33" s="82">
        <v>1</v>
      </c>
      <c r="F33" s="83">
        <v>17.76</v>
      </c>
      <c r="G33" s="84">
        <f>F33*E33</f>
        <v>17.76</v>
      </c>
      <c r="H33" s="77">
        <f>F33-F33*H$29</f>
        <v>15.096000000000002</v>
      </c>
      <c r="I33" s="84">
        <f>H33*E33</f>
        <v>15.096000000000002</v>
      </c>
      <c r="J33" s="86"/>
      <c r="K33" s="79">
        <f>I33*H$5</f>
        <v>0</v>
      </c>
      <c r="L33" s="19"/>
      <c r="M33" s="19"/>
    </row>
    <row r="34" spans="1:13" ht="13.5" customHeight="1">
      <c r="A34" s="55" t="s">
        <v>31</v>
      </c>
      <c r="B34" s="55" t="s">
        <v>53</v>
      </c>
      <c r="C34" s="85" t="s">
        <v>54</v>
      </c>
      <c r="D34" s="82" t="s">
        <v>27</v>
      </c>
      <c r="E34" s="82">
        <v>1</v>
      </c>
      <c r="F34" s="83">
        <v>22.416</v>
      </c>
      <c r="G34" s="84">
        <f>F34*E34</f>
        <v>22.416</v>
      </c>
      <c r="H34" s="77">
        <f>F34-F34*H$29</f>
        <v>19.054</v>
      </c>
      <c r="I34" s="84">
        <f>H34*E34</f>
        <v>19.054</v>
      </c>
      <c r="J34" s="86"/>
      <c r="K34" s="79">
        <f>I34*H$5</f>
        <v>0</v>
      </c>
      <c r="L34" s="19"/>
      <c r="M34" s="19"/>
    </row>
    <row r="35" spans="1:13" ht="13.5" customHeight="1">
      <c r="A35" s="55" t="s">
        <v>34</v>
      </c>
      <c r="B35" s="55" t="s">
        <v>55</v>
      </c>
      <c r="C35" s="85" t="s">
        <v>56</v>
      </c>
      <c r="D35" s="82" t="s">
        <v>27</v>
      </c>
      <c r="E35" s="82">
        <v>91</v>
      </c>
      <c r="F35" s="83">
        <v>0.911</v>
      </c>
      <c r="G35" s="84">
        <f>F35*E35</f>
        <v>82.901</v>
      </c>
      <c r="H35" s="77">
        <f>F35-F35*H$29</f>
        <v>0.774</v>
      </c>
      <c r="I35" s="84">
        <f>H35*E35</f>
        <v>70.434</v>
      </c>
      <c r="J35" s="86"/>
      <c r="K35" s="79">
        <f>I35*H$5</f>
        <v>0</v>
      </c>
      <c r="L35" s="19"/>
      <c r="M35" s="19"/>
    </row>
    <row r="36" spans="1:13" ht="13.5" customHeight="1">
      <c r="A36" s="55" t="s">
        <v>36</v>
      </c>
      <c r="B36" s="55" t="s">
        <v>57</v>
      </c>
      <c r="C36" s="81" t="s">
        <v>58</v>
      </c>
      <c r="D36" s="82" t="s">
        <v>27</v>
      </c>
      <c r="E36" s="87">
        <v>1</v>
      </c>
      <c r="F36" s="88">
        <v>0.81</v>
      </c>
      <c r="G36" s="84">
        <f>F36*E36</f>
        <v>0.81</v>
      </c>
      <c r="H36" s="77">
        <f>F36-F36*H$29</f>
        <v>0.689</v>
      </c>
      <c r="I36" s="84">
        <f>H36*E36</f>
        <v>0.689</v>
      </c>
      <c r="J36" s="86"/>
      <c r="K36" s="79">
        <f>I36*H$5</f>
        <v>0</v>
      </c>
      <c r="L36" s="19"/>
      <c r="M36" s="19"/>
    </row>
    <row r="37" spans="1:13" ht="13.5" customHeight="1">
      <c r="A37" s="55" t="s">
        <v>38</v>
      </c>
      <c r="B37" s="55" t="s">
        <v>59</v>
      </c>
      <c r="C37" s="81" t="s">
        <v>60</v>
      </c>
      <c r="D37" s="82" t="s">
        <v>27</v>
      </c>
      <c r="E37" s="89">
        <v>3</v>
      </c>
      <c r="F37" s="88">
        <v>16.51</v>
      </c>
      <c r="G37" s="84">
        <f>F37*E37</f>
        <v>49.53</v>
      </c>
      <c r="H37" s="77">
        <f>F37-F37*H$29</f>
        <v>14.034</v>
      </c>
      <c r="I37" s="84">
        <f>H37*E37</f>
        <v>42.102000000000004</v>
      </c>
      <c r="J37" s="86"/>
      <c r="K37" s="79">
        <f>I37*H$5</f>
        <v>0</v>
      </c>
      <c r="L37" s="86"/>
      <c r="M37" s="14"/>
    </row>
    <row r="38" spans="1:13" ht="13.5" customHeight="1">
      <c r="A38" s="55" t="s">
        <v>40</v>
      </c>
      <c r="B38" s="55" t="s">
        <v>61</v>
      </c>
      <c r="C38" s="81" t="s">
        <v>62</v>
      </c>
      <c r="D38" s="82" t="s">
        <v>27</v>
      </c>
      <c r="E38" s="82">
        <v>2</v>
      </c>
      <c r="F38" s="88">
        <v>7.45</v>
      </c>
      <c r="G38" s="84">
        <f>F38*E38</f>
        <v>14.9</v>
      </c>
      <c r="H38" s="77">
        <f>F38-F38*H$29</f>
        <v>6.333</v>
      </c>
      <c r="I38" s="84">
        <f>H38*E38</f>
        <v>12.666</v>
      </c>
      <c r="J38" s="86"/>
      <c r="K38" s="79">
        <f>I38*H$5</f>
        <v>0</v>
      </c>
      <c r="L38" s="19"/>
      <c r="M38" s="19"/>
    </row>
    <row r="39" spans="1:13" ht="25.5" customHeight="1">
      <c r="A39" s="55" t="s">
        <v>63</v>
      </c>
      <c r="B39" s="55" t="s">
        <v>64</v>
      </c>
      <c r="C39" s="81" t="s">
        <v>65</v>
      </c>
      <c r="D39" s="82" t="s">
        <v>27</v>
      </c>
      <c r="E39" s="87">
        <v>22</v>
      </c>
      <c r="F39" s="88">
        <v>0.1</v>
      </c>
      <c r="G39" s="84">
        <f>F39*E39</f>
        <v>2.2</v>
      </c>
      <c r="H39" s="77">
        <f>F39-F39*H$29</f>
        <v>0.085</v>
      </c>
      <c r="I39" s="84">
        <f>H39*E39</f>
        <v>1.87</v>
      </c>
      <c r="J39" s="86"/>
      <c r="K39" s="79">
        <f>I39*H$5</f>
        <v>0</v>
      </c>
      <c r="L39" s="19"/>
      <c r="M39" s="19"/>
    </row>
    <row r="40" spans="1:11" ht="27" customHeight="1">
      <c r="A40" s="55" t="s">
        <v>66</v>
      </c>
      <c r="B40" s="55" t="s">
        <v>67</v>
      </c>
      <c r="C40" s="81" t="s">
        <v>68</v>
      </c>
      <c r="D40" s="82" t="s">
        <v>27</v>
      </c>
      <c r="E40" s="87">
        <v>3</v>
      </c>
      <c r="F40" s="88">
        <v>0.122</v>
      </c>
      <c r="G40" s="84">
        <f>F40*E40</f>
        <v>0.366</v>
      </c>
      <c r="H40" s="77">
        <f>F40-F40*H$29</f>
        <v>0.104</v>
      </c>
      <c r="I40" s="84">
        <f>H40*E40</f>
        <v>0.312</v>
      </c>
      <c r="J40" s="86"/>
      <c r="K40" s="79">
        <f>I40*H$5</f>
        <v>0</v>
      </c>
    </row>
    <row r="41" spans="1:11" ht="24.75" customHeight="1">
      <c r="A41" s="55" t="s">
        <v>69</v>
      </c>
      <c r="B41" s="55" t="s">
        <v>70</v>
      </c>
      <c r="C41" s="81" t="s">
        <v>71</v>
      </c>
      <c r="D41" s="82" t="s">
        <v>27</v>
      </c>
      <c r="E41" s="82">
        <f>(E35+E36)*2-E40-E39</f>
        <v>159</v>
      </c>
      <c r="F41" s="88">
        <v>0.11</v>
      </c>
      <c r="G41" s="84">
        <f>F41*E41</f>
        <v>17.49</v>
      </c>
      <c r="H41" s="77">
        <f>F41-F41*H$29</f>
        <v>0.094</v>
      </c>
      <c r="I41" s="84">
        <f>H41*E41</f>
        <v>14.946</v>
      </c>
      <c r="J41" s="86"/>
      <c r="K41" s="79">
        <f>I41*H$5</f>
        <v>0</v>
      </c>
    </row>
    <row r="42" spans="1:11" ht="13.5" customHeight="1">
      <c r="A42" s="55" t="s">
        <v>72</v>
      </c>
      <c r="B42" s="55" t="s">
        <v>73</v>
      </c>
      <c r="C42" s="81" t="s">
        <v>74</v>
      </c>
      <c r="D42" s="82" t="s">
        <v>27</v>
      </c>
      <c r="E42" s="82">
        <f>E41</f>
        <v>159</v>
      </c>
      <c r="F42" s="88">
        <v>0.035</v>
      </c>
      <c r="G42" s="84">
        <f>F42*E42</f>
        <v>5.565</v>
      </c>
      <c r="H42" s="77">
        <f>F42-F42*H$29</f>
        <v>0.03</v>
      </c>
      <c r="I42" s="84">
        <f>H42*E42</f>
        <v>4.77</v>
      </c>
      <c r="J42" s="86"/>
      <c r="K42" s="79">
        <f>I42*H$5</f>
        <v>0</v>
      </c>
    </row>
    <row r="43" spans="1:11" ht="12.75">
      <c r="A43" s="55" t="s">
        <v>75</v>
      </c>
      <c r="B43" s="90" t="s">
        <v>76</v>
      </c>
      <c r="C43" s="91" t="s">
        <v>77</v>
      </c>
      <c r="D43" s="82" t="s">
        <v>27</v>
      </c>
      <c r="E43" s="92">
        <v>1</v>
      </c>
      <c r="F43" s="93">
        <v>38.44</v>
      </c>
      <c r="G43" s="84">
        <f>F43*E43</f>
        <v>38.44</v>
      </c>
      <c r="H43" s="77">
        <f>F43-F43*H$29</f>
        <v>32.674</v>
      </c>
      <c r="I43" s="84">
        <f>H43*E43</f>
        <v>32.674</v>
      </c>
      <c r="K43" s="79">
        <f>I43*H$5</f>
        <v>0</v>
      </c>
    </row>
    <row r="44" spans="1:11" ht="12.75">
      <c r="A44" s="55" t="s">
        <v>78</v>
      </c>
      <c r="B44" s="94" t="s">
        <v>79</v>
      </c>
      <c r="C44" s="91" t="s">
        <v>80</v>
      </c>
      <c r="D44" s="82" t="s">
        <v>27</v>
      </c>
      <c r="E44" s="92">
        <v>1</v>
      </c>
      <c r="F44" s="93">
        <v>0.85</v>
      </c>
      <c r="G44" s="84">
        <f>F44*E44</f>
        <v>0.85</v>
      </c>
      <c r="H44" s="77">
        <f>F44-F44*H$29</f>
        <v>0.723</v>
      </c>
      <c r="I44" s="84">
        <f>H44*E44</f>
        <v>0.723</v>
      </c>
      <c r="K44" s="79">
        <f>I44*H$5</f>
        <v>0</v>
      </c>
    </row>
    <row r="45" spans="1:11" ht="26.25" customHeight="1">
      <c r="A45" s="55" t="s">
        <v>81</v>
      </c>
      <c r="B45" s="55" t="s">
        <v>82</v>
      </c>
      <c r="C45" s="81" t="s">
        <v>83</v>
      </c>
      <c r="D45" s="82" t="s">
        <v>27</v>
      </c>
      <c r="E45" s="87">
        <v>1</v>
      </c>
      <c r="F45" s="83">
        <v>1064</v>
      </c>
      <c r="G45" s="84">
        <f>F45*E45</f>
        <v>1064</v>
      </c>
      <c r="H45" s="77">
        <f>F45-F45*H$29</f>
        <v>904.4</v>
      </c>
      <c r="I45" s="84">
        <f>H45*E45</f>
        <v>904.4</v>
      </c>
      <c r="J45" s="86"/>
      <c r="K45" s="79">
        <f>I45*H$5</f>
        <v>0</v>
      </c>
    </row>
    <row r="46" spans="1:11" ht="13.5" customHeight="1">
      <c r="A46" s="28"/>
      <c r="B46" s="28"/>
      <c r="C46" s="60" t="s">
        <v>3</v>
      </c>
      <c r="D46" s="61"/>
      <c r="E46" s="62"/>
      <c r="F46" s="95"/>
      <c r="G46" s="96">
        <f>SUM(G32:G45)</f>
        <v>1712.3980000000001</v>
      </c>
      <c r="H46" s="97"/>
      <c r="I46" s="96">
        <f>SUM(I32:I45)</f>
        <v>1455.652</v>
      </c>
      <c r="J46" s="86"/>
      <c r="K46" s="64">
        <f>SUM(K32:K45)</f>
        <v>0</v>
      </c>
    </row>
    <row r="47" spans="1:11" ht="13.5" customHeight="1">
      <c r="A47" s="28"/>
      <c r="B47" s="28"/>
      <c r="C47" s="66" t="s">
        <v>42</v>
      </c>
      <c r="D47" s="67"/>
      <c r="E47" s="68"/>
      <c r="F47" s="98"/>
      <c r="G47" s="96">
        <f>G46*18%</f>
        <v>308.232</v>
      </c>
      <c r="H47" s="97"/>
      <c r="I47" s="96">
        <f>I46*18%</f>
        <v>262.017</v>
      </c>
      <c r="J47" s="99"/>
      <c r="K47" s="64">
        <f>K46*18%</f>
        <v>0</v>
      </c>
    </row>
    <row r="48" spans="1:11" ht="13.5" customHeight="1">
      <c r="A48" s="28"/>
      <c r="B48" s="28"/>
      <c r="C48" s="66" t="s">
        <v>43</v>
      </c>
      <c r="D48" s="67"/>
      <c r="E48" s="67"/>
      <c r="F48" s="98"/>
      <c r="G48" s="96">
        <f>G47+G46</f>
        <v>2020.63</v>
      </c>
      <c r="H48" s="97"/>
      <c r="I48" s="96">
        <f>I47+I46</f>
        <v>1717.669</v>
      </c>
      <c r="J48" s="99"/>
      <c r="K48" s="64">
        <f>K47+K46</f>
        <v>0</v>
      </c>
    </row>
    <row r="49" ht="13.5" customHeight="1">
      <c r="J49" s="99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B8:D8"/>
    <mergeCell ref="A12:A14"/>
    <mergeCell ref="B12:B14"/>
    <mergeCell ref="C12:C14"/>
    <mergeCell ref="D12:D14"/>
    <mergeCell ref="E12:E14"/>
    <mergeCell ref="F12:G12"/>
    <mergeCell ref="H12:I12"/>
    <mergeCell ref="A27:A29"/>
    <mergeCell ref="B27:B29"/>
    <mergeCell ref="C27:C29"/>
    <mergeCell ref="D27:D29"/>
    <mergeCell ref="E27:E29"/>
    <mergeCell ref="F27:G27"/>
    <mergeCell ref="H27:I27"/>
  </mergeCells>
  <hyperlinks>
    <hyperlink ref="B8" r:id="rId1" display="Тел. 8905-383-12-00 факс 8452-744-083 e-mail: 744083@mail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2010-04-23T02:45:30Z</cp:lastPrinted>
  <dcterms:created xsi:type="dcterms:W3CDTF">2006-01-10T07:59:56Z</dcterms:created>
  <dcterms:modified xsi:type="dcterms:W3CDTF">2017-01-12T06:32:54Z</dcterms:modified>
  <cp:category/>
  <cp:version/>
  <cp:contentType/>
  <cp:contentStatus/>
  <cp:revision>6</cp:revision>
</cp:coreProperties>
</file>